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<sst xmlns="http://schemas.openxmlformats.org/spreadsheetml/2006/main" count="31" uniqueCount="24">
  <si>
    <t>PRICE INDICATION CALCULATOR FOR BUYING A HOUSE IN ARUBA</t>
  </si>
  <si>
    <t>CHANGE THIS</t>
  </si>
  <si>
    <t>PART</t>
  </si>
  <si>
    <t>PRICE per m2</t>
  </si>
  <si>
    <t>INFO</t>
  </si>
  <si>
    <t>BUILDING PRICES</t>
  </si>
  <si>
    <t>MIN</t>
  </si>
  <si>
    <t>MAX</t>
  </si>
  <si>
    <t>AVERAGE</t>
  </si>
  <si>
    <t>(1m2= ca 11sf2)</t>
  </si>
  <si>
    <t>LAND</t>
  </si>
  <si>
    <t>m2</t>
  </si>
  <si>
    <t>HOUSEPRICES</t>
  </si>
  <si>
    <t>ENERGYSAVING SUSTAINABLE</t>
  </si>
  <si>
    <t>PORCH</t>
  </si>
  <si>
    <t>FENCING</t>
  </si>
  <si>
    <t>m1</t>
  </si>
  <si>
    <t>POOL</t>
  </si>
  <si>
    <t>LANDSCAPING</t>
  </si>
  <si>
    <t xml:space="preserve">Maintenance </t>
  </si>
  <si>
    <t>SOLAR PANELS 10KW</t>
  </si>
  <si>
    <t>1pc</t>
  </si>
  <si>
    <t>TOTAL PRICE IN USD</t>
  </si>
  <si>
    <t>TOTAL PRICE IN AWG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</si>
</sst>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* #,##0_);_(* \(#,##0\);_(* &quot;-&quot;??_);_(@_)"/>
    <numFmt numFmtId="165" formatCode="&quot;$&quot;#,##0"/>
    <numFmt numFmtId="166" formatCode="m2"/>
    <numFmt numFmtId="167" formatCode="[$$]#,##0"/>
    <numFmt numFmtId="168" formatCode="[$AWG]#,##0.00"/>
  </numFmts>
  <fonts count="10">
    <font>
      <sz val="10.0"/>
      <color rgb="FF000000"/>
      <name val="Arial"/>
    </font>
    <font>
      <color theme="1"/>
      <name val="Arial"/>
    </font>
    <font>
      <b/>
      <sz val="24.0"/>
      <color rgb="FFFFFFFF"/>
      <name val="Calibri"/>
    </font>
    <font>
      <b/>
      <i/>
      <sz val="12.0"/>
      <color theme="1"/>
      <name val="Calibri"/>
    </font>
    <font>
      <sz val="11.0"/>
      <color theme="1"/>
      <name val="Calibri"/>
    </font>
    <font>
      <b/>
      <sz val="11.0"/>
      <color theme="1"/>
      <name val="Arial"/>
    </font>
    <font>
      <sz val="11.0"/>
      <color theme="1"/>
      <name val="Arial"/>
    </font>
    <font>
      <b/>
      <color rgb="FF000000"/>
      <name val="Arial"/>
    </font>
    <font>
      <b/>
      <color rgb="FFFFFFFF"/>
      <name val="Arial"/>
    </font>
    <font>
      <b/>
      <sz val="18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vertical="bottom"/>
    </xf>
    <xf borderId="1" fillId="2" fontId="2" numFmtId="164" xfId="0" applyAlignment="1" applyBorder="1" applyFont="1" applyNumberFormat="1">
      <alignment shrinkToFit="0" vertical="bottom" wrapText="0"/>
    </xf>
    <xf borderId="1" fillId="2" fontId="2" numFmtId="164" xfId="0" applyAlignment="1" applyBorder="1" applyFont="1" applyNumberFormat="1">
      <alignment vertical="bottom"/>
    </xf>
    <xf borderId="0" fillId="2" fontId="1" numFmtId="0" xfId="0" applyAlignment="1" applyFont="1">
      <alignment vertical="bottom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1" fillId="3" fontId="1" numFmtId="0" xfId="0" applyAlignment="1" applyBorder="1" applyFill="1" applyFont="1">
      <alignment vertical="bottom"/>
    </xf>
    <xf borderId="1" fillId="4" fontId="3" numFmtId="0" xfId="0" applyAlignment="1" applyBorder="1" applyFill="1" applyFont="1">
      <alignment vertical="bottom"/>
    </xf>
    <xf borderId="1" fillId="3" fontId="1" numFmtId="0" xfId="0" applyAlignment="1" applyBorder="1" applyFont="1">
      <alignment vertical="bottom"/>
    </xf>
    <xf borderId="1" fillId="0" fontId="4" numFmtId="0" xfId="0" applyAlignment="1" applyBorder="1" applyFont="1">
      <alignment horizontal="right" vertical="bottom"/>
    </xf>
    <xf borderId="1" fillId="0" fontId="5" numFmtId="0" xfId="0" applyAlignment="1" applyBorder="1" applyFont="1">
      <alignment vertical="bottom"/>
    </xf>
    <xf borderId="1" fillId="0" fontId="5" numFmtId="0" xfId="0" applyAlignment="1" applyBorder="1" applyFont="1">
      <alignment shrinkToFit="0" vertical="bottom" wrapText="0"/>
    </xf>
    <xf borderId="0" fillId="0" fontId="4" numFmtId="0" xfId="0" applyAlignment="1" applyFont="1">
      <alignment horizontal="right" vertical="bottom"/>
    </xf>
    <xf borderId="1" fillId="0" fontId="6" numFmtId="0" xfId="0" applyAlignment="1" applyBorder="1" applyFont="1">
      <alignment horizontal="right" vertical="bottom"/>
    </xf>
    <xf borderId="1" fillId="0" fontId="1" numFmtId="165" xfId="0" applyAlignment="1" applyBorder="1" applyFont="1" applyNumberFormat="1">
      <alignment vertical="bottom"/>
    </xf>
    <xf borderId="1" fillId="0" fontId="6" numFmtId="165" xfId="0" applyAlignment="1" applyBorder="1" applyFont="1" applyNumberFormat="1">
      <alignment horizontal="right" vertical="bottom"/>
    </xf>
    <xf borderId="1" fillId="0" fontId="6" numFmtId="165" xfId="0" applyAlignment="1" applyBorder="1" applyFont="1" applyNumberFormat="1">
      <alignment horizontal="right" readingOrder="0" vertical="bottom"/>
    </xf>
    <xf borderId="1" fillId="4" fontId="3" numFmtId="0" xfId="0" applyAlignment="1" applyBorder="1" applyFont="1">
      <alignment horizontal="right" readingOrder="0" vertical="bottom"/>
    </xf>
    <xf borderId="1" fillId="3" fontId="6" numFmtId="166" xfId="0" applyAlignment="1" applyBorder="1" applyFont="1" applyNumberFormat="1">
      <alignment horizontal="right" vertical="bottom"/>
    </xf>
    <xf borderId="1" fillId="4" fontId="3" numFmtId="164" xfId="0" applyAlignment="1" applyBorder="1" applyFont="1" applyNumberFormat="1">
      <alignment horizontal="right" readingOrder="0" vertical="bottom"/>
    </xf>
    <xf borderId="1" fillId="3" fontId="1" numFmtId="165" xfId="0" applyAlignment="1" applyBorder="1" applyFont="1" applyNumberFormat="1">
      <alignment vertical="bottom"/>
    </xf>
    <xf borderId="1" fillId="0" fontId="4" numFmtId="0" xfId="0" applyAlignment="1" applyBorder="1" applyFont="1">
      <alignment horizontal="right" vertical="bottom"/>
    </xf>
    <xf borderId="1" fillId="0" fontId="4" numFmtId="165" xfId="0" applyAlignment="1" applyBorder="1" applyFont="1" applyNumberFormat="1">
      <alignment vertical="bottom"/>
    </xf>
    <xf borderId="0" fillId="0" fontId="1" numFmtId="0" xfId="0" applyAlignment="1" applyFont="1">
      <alignment vertical="bottom"/>
    </xf>
    <xf borderId="0" fillId="2" fontId="7" numFmtId="0" xfId="0" applyAlignment="1" applyFont="1">
      <alignment vertical="bottom"/>
    </xf>
    <xf borderId="0" fillId="2" fontId="8" numFmtId="0" xfId="0" applyAlignment="1" applyFont="1">
      <alignment horizontal="right" vertical="bottom"/>
    </xf>
    <xf borderId="1" fillId="4" fontId="3" numFmtId="0" xfId="0" applyAlignment="1" applyBorder="1" applyFont="1">
      <alignment horizontal="right" vertical="bottom"/>
    </xf>
    <xf borderId="1" fillId="2" fontId="9" numFmtId="164" xfId="0" applyAlignment="1" applyBorder="1" applyFont="1" applyNumberFormat="1">
      <alignment readingOrder="0" vertical="bottom"/>
    </xf>
    <xf borderId="1" fillId="2" fontId="9" numFmtId="164" xfId="0" applyAlignment="1" applyBorder="1" applyFont="1" applyNumberFormat="1">
      <alignment vertical="bottom"/>
    </xf>
    <xf borderId="1" fillId="2" fontId="9" numFmtId="167" xfId="0" applyAlignment="1" applyBorder="1" applyFont="1" applyNumberFormat="1">
      <alignment horizontal="right" vertical="bottom"/>
    </xf>
    <xf borderId="0" fillId="0" fontId="1" numFmtId="0" xfId="0" applyAlignment="1" applyFont="1">
      <alignment readingOrder="0" vertical="bottom"/>
    </xf>
    <xf borderId="0" fillId="0" fontId="1" numFmtId="168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.29"/>
    <col customWidth="1" min="2" max="2" width="37.57"/>
    <col customWidth="1" min="5" max="5" width="11.14"/>
    <col customWidth="1" min="6" max="6" width="16.14"/>
    <col customWidth="1" min="7" max="7" width="16.43"/>
    <col customWidth="1" min="10" max="10" width="14.43"/>
    <col customWidth="1" min="11" max="11" width="16.43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5"/>
      <c r="B2" s="6"/>
      <c r="C2" s="6"/>
      <c r="D2" s="6"/>
      <c r="E2" s="6"/>
      <c r="F2" s="7"/>
      <c r="G2" s="8" t="s">
        <v>1</v>
      </c>
      <c r="H2" s="9"/>
      <c r="I2" s="6"/>
      <c r="J2" s="6"/>
      <c r="K2" s="6"/>
      <c r="L2" s="5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10">
        <v>1.0</v>
      </c>
      <c r="B3" s="6" t="s">
        <v>2</v>
      </c>
      <c r="C3" s="11" t="s">
        <v>3</v>
      </c>
      <c r="D3" s="6"/>
      <c r="E3" s="6"/>
      <c r="F3" s="7"/>
      <c r="G3" s="8" t="s">
        <v>4</v>
      </c>
      <c r="H3" s="9"/>
      <c r="I3" s="12" t="s">
        <v>5</v>
      </c>
      <c r="J3" s="6"/>
      <c r="K3" s="6"/>
      <c r="L3" s="5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13">
        <v>2.0</v>
      </c>
      <c r="B4" s="6"/>
      <c r="C4" s="14" t="s">
        <v>6</v>
      </c>
      <c r="D4" s="14" t="s">
        <v>7</v>
      </c>
      <c r="E4" s="14" t="s">
        <v>8</v>
      </c>
      <c r="F4" s="7"/>
      <c r="G4" s="8" t="s">
        <v>9</v>
      </c>
      <c r="H4" s="9"/>
      <c r="I4" s="14" t="s">
        <v>6</v>
      </c>
      <c r="J4" s="14" t="s">
        <v>7</v>
      </c>
      <c r="K4" s="14" t="s">
        <v>8</v>
      </c>
      <c r="L4" s="5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>
      <c r="A5" s="10">
        <v>3.0</v>
      </c>
      <c r="B5" s="15" t="s">
        <v>10</v>
      </c>
      <c r="C5" s="16">
        <v>100.0</v>
      </c>
      <c r="D5" s="17">
        <v>425.0</v>
      </c>
      <c r="E5" s="16">
        <f t="shared" ref="E5:E12" si="1">AVERAGE(C5:D5)</f>
        <v>262.5</v>
      </c>
      <c r="F5" s="7"/>
      <c r="G5" s="18">
        <v>0.0</v>
      </c>
      <c r="H5" s="19" t="s">
        <v>11</v>
      </c>
      <c r="I5" s="16">
        <f t="shared" ref="I5:I12" si="2">G5*C5</f>
        <v>0</v>
      </c>
      <c r="J5" s="16">
        <f t="shared" ref="J5:J12" si="3">G5*D5</f>
        <v>0</v>
      </c>
      <c r="K5" s="16">
        <f t="shared" ref="K5:K12" si="4">G5*E5</f>
        <v>0</v>
      </c>
      <c r="L5" s="5"/>
      <c r="M5" s="4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>
      <c r="A6" s="10">
        <v>4.0</v>
      </c>
      <c r="B6" s="15" t="s">
        <v>12</v>
      </c>
      <c r="C6" s="16">
        <v>1300.0</v>
      </c>
      <c r="D6" s="16">
        <v>1600.0</v>
      </c>
      <c r="E6" s="16">
        <f t="shared" si="1"/>
        <v>1450</v>
      </c>
      <c r="F6" s="7"/>
      <c r="G6" s="20">
        <v>160.0</v>
      </c>
      <c r="H6" s="21" t="s">
        <v>11</v>
      </c>
      <c r="I6" s="16">
        <f t="shared" si="2"/>
        <v>208000</v>
      </c>
      <c r="J6" s="16">
        <f t="shared" si="3"/>
        <v>256000</v>
      </c>
      <c r="K6" s="16">
        <f t="shared" si="4"/>
        <v>232000</v>
      </c>
      <c r="L6" s="5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>
      <c r="A7" s="10">
        <v>5.0</v>
      </c>
      <c r="B7" s="15" t="s">
        <v>13</v>
      </c>
      <c r="C7" s="16">
        <f t="shared" ref="C7:D7" si="5">C6*0.15</f>
        <v>195</v>
      </c>
      <c r="D7" s="16">
        <f t="shared" si="5"/>
        <v>240</v>
      </c>
      <c r="E7" s="16">
        <f t="shared" si="1"/>
        <v>217.5</v>
      </c>
      <c r="F7" s="7"/>
      <c r="G7" s="20">
        <f>G6</f>
        <v>160</v>
      </c>
      <c r="H7" s="21" t="s">
        <v>11</v>
      </c>
      <c r="I7" s="16">
        <f t="shared" si="2"/>
        <v>31200</v>
      </c>
      <c r="J7" s="16">
        <f t="shared" si="3"/>
        <v>38400</v>
      </c>
      <c r="K7" s="16">
        <f t="shared" si="4"/>
        <v>34800</v>
      </c>
      <c r="L7" s="5"/>
      <c r="M7" s="4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>
      <c r="A8" s="10">
        <v>6.0</v>
      </c>
      <c r="B8" s="15" t="s">
        <v>14</v>
      </c>
      <c r="C8" s="16">
        <v>500.0</v>
      </c>
      <c r="D8" s="16">
        <v>800.0</v>
      </c>
      <c r="E8" s="16">
        <f t="shared" si="1"/>
        <v>650</v>
      </c>
      <c r="F8" s="7"/>
      <c r="G8" s="18">
        <v>40.0</v>
      </c>
      <c r="H8" s="21" t="s">
        <v>11</v>
      </c>
      <c r="I8" s="16">
        <f t="shared" si="2"/>
        <v>20000</v>
      </c>
      <c r="J8" s="16">
        <f t="shared" si="3"/>
        <v>32000</v>
      </c>
      <c r="K8" s="16">
        <f t="shared" si="4"/>
        <v>26000</v>
      </c>
      <c r="L8" s="5"/>
      <c r="M8" s="4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>
      <c r="A9" s="10">
        <v>7.0</v>
      </c>
      <c r="B9" s="15" t="s">
        <v>15</v>
      </c>
      <c r="C9" s="17">
        <v>300.0</v>
      </c>
      <c r="D9" s="17">
        <v>500.0</v>
      </c>
      <c r="E9" s="16">
        <f t="shared" si="1"/>
        <v>400</v>
      </c>
      <c r="F9" s="7"/>
      <c r="G9" s="18">
        <f>SQRT(650)*4</f>
        <v>101.9803903</v>
      </c>
      <c r="H9" s="21" t="s">
        <v>16</v>
      </c>
      <c r="I9" s="16">
        <f t="shared" si="2"/>
        <v>30594.11708</v>
      </c>
      <c r="J9" s="16">
        <f t="shared" si="3"/>
        <v>50990.19514</v>
      </c>
      <c r="K9" s="16">
        <f t="shared" si="4"/>
        <v>40792.15611</v>
      </c>
      <c r="L9" s="5"/>
      <c r="M9" s="4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>
      <c r="A10" s="10">
        <v>8.0</v>
      </c>
      <c r="B10" s="15" t="s">
        <v>17</v>
      </c>
      <c r="C10" s="16">
        <v>800.0</v>
      </c>
      <c r="D10" s="16">
        <v>1200.0</v>
      </c>
      <c r="E10" s="16">
        <f t="shared" si="1"/>
        <v>1000</v>
      </c>
      <c r="F10" s="7"/>
      <c r="G10" s="18">
        <v>30.0</v>
      </c>
      <c r="H10" s="21" t="s">
        <v>11</v>
      </c>
      <c r="I10" s="16">
        <f t="shared" si="2"/>
        <v>24000</v>
      </c>
      <c r="J10" s="16">
        <f t="shared" si="3"/>
        <v>36000</v>
      </c>
      <c r="K10" s="16">
        <f t="shared" si="4"/>
        <v>30000</v>
      </c>
      <c r="L10" s="5"/>
      <c r="M10" s="4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>
      <c r="A11" s="22">
        <v>9.0</v>
      </c>
      <c r="B11" s="23" t="s">
        <v>18</v>
      </c>
      <c r="C11" s="16">
        <v>50.0</v>
      </c>
      <c r="D11" s="16">
        <v>150.0</v>
      </c>
      <c r="E11" s="16">
        <f t="shared" si="1"/>
        <v>100</v>
      </c>
      <c r="F11" s="7"/>
      <c r="G11" s="20">
        <v>200.0</v>
      </c>
      <c r="H11" s="21"/>
      <c r="I11" s="16">
        <f t="shared" si="2"/>
        <v>10000</v>
      </c>
      <c r="J11" s="16">
        <f t="shared" si="3"/>
        <v>30000</v>
      </c>
      <c r="K11" s="16">
        <f t="shared" si="4"/>
        <v>20000</v>
      </c>
      <c r="L11" s="24"/>
      <c r="M11" s="25" t="s">
        <v>19</v>
      </c>
      <c r="N11" s="26">
        <v>250.0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>
      <c r="A12" s="10">
        <v>10.0</v>
      </c>
      <c r="B12" s="15" t="s">
        <v>20</v>
      </c>
      <c r="C12" s="16">
        <v>12000.0</v>
      </c>
      <c r="D12" s="16">
        <v>14000.0</v>
      </c>
      <c r="E12" s="16">
        <f t="shared" si="1"/>
        <v>13000</v>
      </c>
      <c r="F12" s="7"/>
      <c r="G12" s="27">
        <v>1.0</v>
      </c>
      <c r="H12" s="21" t="s">
        <v>21</v>
      </c>
      <c r="I12" s="16">
        <f t="shared" si="2"/>
        <v>12000</v>
      </c>
      <c r="J12" s="16">
        <f t="shared" si="3"/>
        <v>14000</v>
      </c>
      <c r="K12" s="16">
        <f t="shared" si="4"/>
        <v>13000</v>
      </c>
      <c r="L12" s="6"/>
      <c r="M12" s="4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>
      <c r="A13" s="1"/>
      <c r="B13" s="28" t="s">
        <v>22</v>
      </c>
      <c r="C13" s="29"/>
      <c r="D13" s="29"/>
      <c r="E13" s="29"/>
      <c r="F13" s="29"/>
      <c r="G13" s="29"/>
      <c r="H13" s="29"/>
      <c r="I13" s="30">
        <f t="shared" ref="I13:K13" si="6">SUM(I5:I12)</f>
        <v>335794.1171</v>
      </c>
      <c r="J13" s="30">
        <f t="shared" si="6"/>
        <v>457390.1951</v>
      </c>
      <c r="K13" s="30">
        <f t="shared" si="6"/>
        <v>396592.1561</v>
      </c>
      <c r="L13" s="29"/>
      <c r="M13" s="4"/>
      <c r="N13" s="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>
      <c r="A14" s="5"/>
      <c r="B14" s="31" t="s">
        <v>23</v>
      </c>
      <c r="C14" s="5"/>
      <c r="D14" s="5"/>
      <c r="E14" s="5"/>
      <c r="F14" s="5"/>
      <c r="G14" s="5"/>
      <c r="H14" s="5"/>
      <c r="I14" s="32">
        <f t="shared" ref="I14:K14" si="7">I13*1.8</f>
        <v>604429.4107</v>
      </c>
      <c r="J14" s="32">
        <f t="shared" si="7"/>
        <v>823302.3512</v>
      </c>
      <c r="K14" s="32">
        <f t="shared" si="7"/>
        <v>713865.881</v>
      </c>
      <c r="L14" s="5"/>
      <c r="M14" s="4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